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olt\Documents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C6" i="2" s="1"/>
  <c r="C7" i="2" s="1"/>
  <c r="C8" i="2" s="1"/>
  <c r="C9" i="2" s="1"/>
  <c r="C10" i="2" s="1"/>
  <c r="C11" i="2" s="1"/>
  <c r="C12" i="2" s="1"/>
  <c r="C4" i="2"/>
  <c r="D3" i="2"/>
  <c r="E3" i="2" s="1"/>
  <c r="D4" i="2" l="1"/>
  <c r="E4" i="2"/>
  <c r="F3" i="2"/>
  <c r="D6" i="2"/>
  <c r="D5" i="2"/>
  <c r="D12" i="1"/>
  <c r="C12" i="1"/>
  <c r="D4" i="1"/>
  <c r="D3" i="1"/>
  <c r="E3" i="1" s="1"/>
  <c r="F3" i="1" s="1"/>
  <c r="C4" i="1"/>
  <c r="C5" i="1" s="1"/>
  <c r="C6" i="1" s="1"/>
  <c r="C7" i="1" s="1"/>
  <c r="C8" i="1" s="1"/>
  <c r="C9" i="1" s="1"/>
  <c r="C10" i="1" s="1"/>
  <c r="C11" i="1" s="1"/>
  <c r="G3" i="2" l="1"/>
  <c r="H3" i="2" s="1"/>
  <c r="D7" i="2"/>
  <c r="E5" i="2"/>
  <c r="F4" i="2"/>
  <c r="G4" i="2" s="1"/>
  <c r="E4" i="1"/>
  <c r="F4" i="1" s="1"/>
  <c r="D8" i="1"/>
  <c r="D11" i="1"/>
  <c r="D7" i="1"/>
  <c r="D10" i="1"/>
  <c r="D6" i="1"/>
  <c r="D9" i="1"/>
  <c r="D5" i="1"/>
  <c r="D8" i="2" l="1"/>
  <c r="H4" i="2"/>
  <c r="F5" i="2"/>
  <c r="F6" i="2" s="1"/>
  <c r="E6" i="2"/>
  <c r="E5" i="1"/>
  <c r="G5" i="2" l="1"/>
  <c r="H5" i="2" s="1"/>
  <c r="D9" i="2"/>
  <c r="G6" i="2"/>
  <c r="E7" i="2"/>
  <c r="F7" i="2"/>
  <c r="F5" i="1"/>
  <c r="F6" i="1" s="1"/>
  <c r="E6" i="1"/>
  <c r="E7" i="1" s="1"/>
  <c r="E8" i="2" l="1"/>
  <c r="G7" i="2"/>
  <c r="H7" i="2" s="1"/>
  <c r="D10" i="2"/>
  <c r="H6" i="2"/>
  <c r="F8" i="2"/>
  <c r="F7" i="1"/>
  <c r="F8" i="1" s="1"/>
  <c r="E8" i="1"/>
  <c r="E9" i="2" l="1"/>
  <c r="G8" i="2"/>
  <c r="H8" i="2" s="1"/>
  <c r="F9" i="2"/>
  <c r="D11" i="2"/>
  <c r="F9" i="1"/>
  <c r="F10" i="1" s="1"/>
  <c r="F11" i="1" s="1"/>
  <c r="E9" i="1"/>
  <c r="I8" i="2" l="1"/>
  <c r="D12" i="2"/>
  <c r="I4" i="2"/>
  <c r="I3" i="2"/>
  <c r="I5" i="2"/>
  <c r="I6" i="2"/>
  <c r="I7" i="2"/>
  <c r="F10" i="2"/>
  <c r="G9" i="2"/>
  <c r="I9" i="2" s="1"/>
  <c r="E10" i="2"/>
  <c r="F12" i="1"/>
  <c r="E10" i="1"/>
  <c r="H9" i="2" l="1"/>
  <c r="F11" i="2"/>
  <c r="G10" i="2"/>
  <c r="I10" i="2" s="1"/>
  <c r="E11" i="2"/>
  <c r="E11" i="1"/>
  <c r="E12" i="1" s="1"/>
  <c r="F12" i="2" l="1"/>
  <c r="H10" i="2"/>
  <c r="E12" i="2"/>
  <c r="G11" i="2"/>
  <c r="I11" i="2" s="1"/>
  <c r="E16" i="1"/>
  <c r="H11" i="2" l="1"/>
  <c r="E16" i="2"/>
  <c r="G12" i="2"/>
  <c r="I12" i="2" s="1"/>
  <c r="I16" i="2" s="1"/>
  <c r="G3" i="1"/>
  <c r="I3" i="1" s="1"/>
  <c r="H12" i="2" l="1"/>
  <c r="H16" i="2" s="1"/>
  <c r="K16" i="2" s="1"/>
  <c r="H3" i="1"/>
  <c r="G4" i="1"/>
  <c r="I4" i="1" s="1"/>
  <c r="H4" i="1" l="1"/>
  <c r="G5" i="1"/>
  <c r="H5" i="1" s="1"/>
  <c r="G6" i="1"/>
  <c r="I6" i="1" s="1"/>
  <c r="I5" i="1" l="1"/>
  <c r="H6" i="1"/>
  <c r="G7" i="1"/>
  <c r="H7" i="1" l="1"/>
  <c r="G8" i="1"/>
  <c r="I7" i="1"/>
  <c r="I8" i="1" l="1"/>
  <c r="H8" i="1"/>
  <c r="G9" i="1" l="1"/>
  <c r="I9" i="1" s="1"/>
  <c r="G11" i="1" l="1"/>
  <c r="G10" i="1"/>
  <c r="H10" i="1" s="1"/>
  <c r="H9" i="1"/>
  <c r="I10" i="1" l="1"/>
  <c r="H11" i="1"/>
  <c r="I11" i="1"/>
  <c r="G12" i="1" l="1"/>
  <c r="I12" i="1" s="1"/>
  <c r="I16" i="1" s="1"/>
  <c r="H12" i="1" l="1"/>
  <c r="H16" i="1" s="1"/>
  <c r="K16" i="1" s="1"/>
</calcChain>
</file>

<file path=xl/sharedStrings.xml><?xml version="1.0" encoding="utf-8"?>
<sst xmlns="http://schemas.openxmlformats.org/spreadsheetml/2006/main" count="20" uniqueCount="10">
  <si>
    <t>Year</t>
  </si>
  <si>
    <t>Invested Money</t>
  </si>
  <si>
    <t>Share Price</t>
  </si>
  <si>
    <t>Number of shares bought</t>
  </si>
  <si>
    <t>Cumul shares without cost</t>
  </si>
  <si>
    <t>Cost2 in shares</t>
  </si>
  <si>
    <t>Cost1 in shares</t>
  </si>
  <si>
    <t>Cumul real shares</t>
  </si>
  <si>
    <t>Money taken by the insitute by 2016 value</t>
  </si>
  <si>
    <t>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</si>
</sst>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HUF]\ 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H14" sqref="H14"/>
    </sheetView>
  </sheetViews>
  <sheetFormatPr defaultRowHeight="15" x14ac:dyDescent="0.25"/>
  <cols>
    <col min="2" max="2" width="15.42578125" bestFit="1" customWidth="1"/>
    <col min="3" max="3" width="12" bestFit="1" customWidth="1"/>
    <col min="4" max="4" width="23.85546875" bestFit="1" customWidth="1"/>
    <col min="5" max="5" width="24.7109375" bestFit="1" customWidth="1"/>
    <col min="6" max="6" width="13.28515625" bestFit="1" customWidth="1"/>
    <col min="7" max="7" width="14.28515625" bestFit="1" customWidth="1"/>
    <col min="8" max="8" width="16.85546875" bestFit="1" customWidth="1"/>
    <col min="9" max="9" width="39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  <c r="H1" t="s">
        <v>7</v>
      </c>
      <c r="I1" t="s">
        <v>8</v>
      </c>
    </row>
    <row r="2" spans="1:11" x14ac:dyDescent="0.25">
      <c r="E2">
        <v>0</v>
      </c>
      <c r="F2">
        <v>0</v>
      </c>
    </row>
    <row r="3" spans="1:11" x14ac:dyDescent="0.25">
      <c r="A3">
        <v>2008</v>
      </c>
      <c r="B3">
        <v>1000000</v>
      </c>
      <c r="C3">
        <v>100</v>
      </c>
      <c r="D3" s="3">
        <f>B3/C3</f>
        <v>10000</v>
      </c>
      <c r="E3" s="3">
        <f t="shared" ref="E3:E11" si="0">E2+D3</f>
        <v>10000</v>
      </c>
      <c r="F3" s="3">
        <f>(E3-SUM($F2:F$2))*8.5%</f>
        <v>850.00000000000011</v>
      </c>
      <c r="G3" s="3">
        <f>(E3-SUM($F$3:$F3))*2%</f>
        <v>183</v>
      </c>
      <c r="H3" s="3">
        <f>E3-SUM(F$3:F3)-SUM(G$3:G3)</f>
        <v>8967</v>
      </c>
      <c r="I3">
        <f>(F3+G3)*$C$12</f>
        <v>206497.17797988796</v>
      </c>
    </row>
    <row r="4" spans="1:11" x14ac:dyDescent="0.25">
      <c r="A4">
        <v>2009</v>
      </c>
      <c r="B4">
        <v>1000000</v>
      </c>
      <c r="C4">
        <f>C3*1.08</f>
        <v>108</v>
      </c>
      <c r="D4" s="3">
        <f t="shared" ref="D4:D12" si="1">B4/C4</f>
        <v>9259.2592592592591</v>
      </c>
      <c r="E4" s="3">
        <f t="shared" si="0"/>
        <v>19259.259259259259</v>
      </c>
      <c r="F4" s="3">
        <f>(E4-SUM($F$2:F3))*8.5%</f>
        <v>1564.7870370370372</v>
      </c>
      <c r="G4" s="3">
        <f>(E4-SUM($F$3:$F4))*2%</f>
        <v>336.88944444444445</v>
      </c>
      <c r="H4" s="3">
        <f>E4-SUM(F$3:F4)-SUM(G$3:G4)</f>
        <v>16324.582777777778</v>
      </c>
      <c r="I4">
        <f t="shared" ref="I4:I12" si="2">(F4+G4)*$C$12</f>
        <v>380146.00857371598</v>
      </c>
    </row>
    <row r="5" spans="1:11" x14ac:dyDescent="0.25">
      <c r="A5">
        <v>2010</v>
      </c>
      <c r="B5">
        <v>1000000</v>
      </c>
      <c r="C5">
        <f t="shared" ref="C5:C12" si="3">C4*1.08</f>
        <v>116.64000000000001</v>
      </c>
      <c r="D5" s="3">
        <f t="shared" si="1"/>
        <v>8573.388203017832</v>
      </c>
      <c r="E5" s="3">
        <f t="shared" si="0"/>
        <v>27832.647462277091</v>
      </c>
      <c r="F5" s="3">
        <f>($E$5-SUM($F$2:F4))*8.5%</f>
        <v>2160.5181361454047</v>
      </c>
      <c r="G5" s="3">
        <f>(E5-SUM($F$3:$F5))*2%</f>
        <v>465.14684578189298</v>
      </c>
      <c r="H5" s="3">
        <f>E5-SUM(F$3:F5)-SUM(G$3:G5)</f>
        <v>22272.305998868313</v>
      </c>
      <c r="I5">
        <f t="shared" si="2"/>
        <v>524871.64480987459</v>
      </c>
    </row>
    <row r="6" spans="1:11" x14ac:dyDescent="0.25">
      <c r="A6">
        <v>2011</v>
      </c>
      <c r="B6">
        <v>1000000</v>
      </c>
      <c r="C6">
        <f t="shared" si="3"/>
        <v>125.97120000000002</v>
      </c>
      <c r="D6" s="3">
        <f t="shared" si="1"/>
        <v>7938.3224102016957</v>
      </c>
      <c r="E6" s="3">
        <f t="shared" si="0"/>
        <v>35770.969872478789</v>
      </c>
      <c r="F6" s="3">
        <f>($E$5-SUM($F$2:F5))*8.5%</f>
        <v>1976.8740945730453</v>
      </c>
      <c r="G6" s="3">
        <f>(E6-SUM($F$3:$F6))*2%</f>
        <v>584.37581209446603</v>
      </c>
      <c r="H6" s="3">
        <f>E6-SUM(F$3:F6)-SUM(G$3:G6)</f>
        <v>27649.378502402498</v>
      </c>
      <c r="I6">
        <f t="shared" si="2"/>
        <v>511995.04145991529</v>
      </c>
    </row>
    <row r="7" spans="1:11" x14ac:dyDescent="0.25">
      <c r="A7">
        <v>2012</v>
      </c>
      <c r="B7">
        <v>1000000</v>
      </c>
      <c r="C7">
        <f t="shared" si="3"/>
        <v>136.04889600000004</v>
      </c>
      <c r="D7" s="3">
        <f t="shared" si="1"/>
        <v>7350.2985279645318</v>
      </c>
      <c r="E7" s="3">
        <f t="shared" si="0"/>
        <v>43121.268400443318</v>
      </c>
      <c r="F7" s="3">
        <f>($E$5-SUM($F$2:F6))*8.5%</f>
        <v>1808.8397965343365</v>
      </c>
      <c r="G7" s="3">
        <f>(E7-SUM($F$3:$F7))*2%</f>
        <v>695.20498672306985</v>
      </c>
      <c r="H7" s="3">
        <f>E7-SUM(F$3:F7)-SUM(G$3:G7)</f>
        <v>32495.632247109621</v>
      </c>
      <c r="I7">
        <f t="shared" si="2"/>
        <v>500559.71082082728</v>
      </c>
    </row>
    <row r="8" spans="1:11" x14ac:dyDescent="0.25">
      <c r="A8">
        <v>2013</v>
      </c>
      <c r="B8">
        <v>1000000</v>
      </c>
      <c r="C8">
        <f t="shared" si="3"/>
        <v>146.93280768000005</v>
      </c>
      <c r="D8" s="3">
        <f t="shared" si="1"/>
        <v>6805.8319703375291</v>
      </c>
      <c r="E8" s="3">
        <f t="shared" si="0"/>
        <v>49927.100370780849</v>
      </c>
      <c r="F8" s="3">
        <f>($E$5-SUM($F$2:F7))*8.5%</f>
        <v>1655.088413828918</v>
      </c>
      <c r="G8" s="3">
        <f>(E8-SUM($F$3:$F8))*2%</f>
        <v>798.21985785324216</v>
      </c>
      <c r="H8" s="3">
        <f>E8-SUM(F$3:F8)-SUM(G$3:G8)</f>
        <v>36848.155945764993</v>
      </c>
      <c r="I8">
        <f t="shared" si="2"/>
        <v>490417.45868062176</v>
      </c>
    </row>
    <row r="9" spans="1:11" x14ac:dyDescent="0.25">
      <c r="A9">
        <v>2014</v>
      </c>
      <c r="B9">
        <v>1000000</v>
      </c>
      <c r="C9">
        <f t="shared" si="3"/>
        <v>158.68743229440005</v>
      </c>
      <c r="D9" s="3">
        <f t="shared" si="1"/>
        <v>6301.6962688310459</v>
      </c>
      <c r="E9" s="3">
        <f t="shared" si="0"/>
        <v>56228.796639611894</v>
      </c>
      <c r="F9" s="3">
        <f>($E$5-SUM($F$2:F8))*8.5%</f>
        <v>1514.4058986534599</v>
      </c>
      <c r="G9" s="3">
        <f>(E9-SUM($F$3:$F9))*2%</f>
        <v>893.96566525679384</v>
      </c>
      <c r="H9" s="3">
        <f>E9-SUM(F$3:F9)-SUM(G$3:G9)</f>
        <v>40741.480650685786</v>
      </c>
      <c r="I9">
        <f t="shared" si="2"/>
        <v>481434.59000433376</v>
      </c>
    </row>
    <row r="10" spans="1:11" x14ac:dyDescent="0.25">
      <c r="A10">
        <v>2015</v>
      </c>
      <c r="B10">
        <v>1000000</v>
      </c>
      <c r="C10">
        <f t="shared" si="3"/>
        <v>171.38242687795207</v>
      </c>
      <c r="D10" s="3">
        <f t="shared" si="1"/>
        <v>5834.9039526213382</v>
      </c>
      <c r="E10" s="3">
        <f t="shared" si="0"/>
        <v>62063.700592233232</v>
      </c>
      <c r="F10" s="3">
        <f>($E$5-SUM($F$2:F9))*8.5%</f>
        <v>1385.6813972679156</v>
      </c>
      <c r="G10" s="3">
        <f>(E10-SUM($F$3:$F10))*2%</f>
        <v>982.95011636386232</v>
      </c>
      <c r="H10" s="3">
        <f>E10-SUM(F$3:F10)-SUM(G$3:G10)</f>
        <v>44207.753089675345</v>
      </c>
      <c r="I10">
        <f t="shared" si="2"/>
        <v>473490.53556553018</v>
      </c>
    </row>
    <row r="11" spans="1:11" x14ac:dyDescent="0.25">
      <c r="A11">
        <v>2016</v>
      </c>
      <c r="B11">
        <v>1000000</v>
      </c>
      <c r="C11">
        <f t="shared" si="3"/>
        <v>185.09302102818825</v>
      </c>
      <c r="D11" s="3">
        <f t="shared" si="1"/>
        <v>5402.6888450197575</v>
      </c>
      <c r="E11" s="3">
        <f t="shared" si="0"/>
        <v>67466.38943725299</v>
      </c>
      <c r="F11" s="3">
        <f>($E$5-SUM($F$2:F10))*8.5%</f>
        <v>1267.8984785001428</v>
      </c>
      <c r="G11" s="3">
        <f>(E11-SUM($F$3:$F11))*2%</f>
        <v>1065.6459236942546</v>
      </c>
      <c r="H11" s="3">
        <f>E11-SUM(F$3:F11)-SUM(G$3:G11)</f>
        <v>47276.897532500705</v>
      </c>
      <c r="I11">
        <f t="shared" si="2"/>
        <v>466476.60575402493</v>
      </c>
    </row>
    <row r="12" spans="1:11" x14ac:dyDescent="0.25">
      <c r="A12">
        <v>2017</v>
      </c>
      <c r="B12">
        <v>1000000</v>
      </c>
      <c r="C12">
        <f t="shared" si="3"/>
        <v>199.90046271044332</v>
      </c>
      <c r="D12" s="3">
        <f t="shared" si="1"/>
        <v>5002.4896713145899</v>
      </c>
      <c r="E12" s="3">
        <f t="shared" ref="E12" si="4">E11+D12</f>
        <v>72468.879108567577</v>
      </c>
      <c r="F12" s="3">
        <f>($E$5-SUM($F$2:F11))*8.5%</f>
        <v>1160.1271078276307</v>
      </c>
      <c r="G12" s="3">
        <f>(E12-SUM($F$3:$F12))*2%</f>
        <v>1142.4931749639936</v>
      </c>
      <c r="H12" s="3">
        <f>E12-SUM(F$3:F12)-SUM(G$3:G12)</f>
        <v>49976.766921023664</v>
      </c>
      <c r="I12">
        <f t="shared" si="2"/>
        <v>460294.85997649748</v>
      </c>
    </row>
    <row r="15" spans="1:11" x14ac:dyDescent="0.25">
      <c r="K15" t="s">
        <v>9</v>
      </c>
    </row>
    <row r="16" spans="1:11" x14ac:dyDescent="0.25">
      <c r="E16" s="1">
        <f>E12*C12</f>
        <v>14486562.465909839</v>
      </c>
      <c r="F16" s="2"/>
      <c r="G16" s="2"/>
      <c r="H16" s="1">
        <f>H12*C12</f>
        <v>9990378.8322846089</v>
      </c>
      <c r="I16" s="1">
        <f>SUM(I3:I13)</f>
        <v>4496183.6336252298</v>
      </c>
      <c r="K16">
        <f>H16+I16-E16</f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C13" sqref="C13"/>
    </sheetView>
  </sheetViews>
  <sheetFormatPr defaultRowHeight="15" x14ac:dyDescent="0.25"/>
  <cols>
    <col min="2" max="2" width="15.42578125" bestFit="1" customWidth="1"/>
    <col min="3" max="3" width="12" bestFit="1" customWidth="1"/>
    <col min="4" max="4" width="23.85546875" bestFit="1" customWidth="1"/>
    <col min="5" max="5" width="24.7109375" bestFit="1" customWidth="1"/>
    <col min="6" max="6" width="13.28515625" bestFit="1" customWidth="1"/>
    <col min="7" max="7" width="14.28515625" bestFit="1" customWidth="1"/>
    <col min="8" max="8" width="16.85546875" bestFit="1" customWidth="1"/>
    <col min="9" max="9" width="39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  <c r="H1" t="s">
        <v>7</v>
      </c>
      <c r="I1" t="s">
        <v>8</v>
      </c>
    </row>
    <row r="2" spans="1:11" x14ac:dyDescent="0.25">
      <c r="E2">
        <v>0</v>
      </c>
      <c r="F2">
        <v>0</v>
      </c>
    </row>
    <row r="3" spans="1:11" x14ac:dyDescent="0.25">
      <c r="A3">
        <v>2008</v>
      </c>
      <c r="B3">
        <v>1000000</v>
      </c>
      <c r="C3">
        <v>100</v>
      </c>
      <c r="D3" s="3">
        <f>B3/C3</f>
        <v>10000</v>
      </c>
      <c r="E3" s="3">
        <f t="shared" ref="E3:E12" si="0">E2+D3</f>
        <v>10000</v>
      </c>
      <c r="F3" s="3">
        <f>(E3-SUM($F2:F$2))*8.5%</f>
        <v>850.00000000000011</v>
      </c>
      <c r="G3" s="3">
        <f>(E3-SUM($F$3:$F3))*2%</f>
        <v>183</v>
      </c>
      <c r="H3" s="3">
        <f>E3-SUM(F$3:F3)-SUM(G$3:G3)</f>
        <v>8967</v>
      </c>
      <c r="I3">
        <f>(F3+G3)*$C$12</f>
        <v>286459.03564460448</v>
      </c>
    </row>
    <row r="4" spans="1:11" x14ac:dyDescent="0.25">
      <c r="A4">
        <v>2009</v>
      </c>
      <c r="B4">
        <v>1000000</v>
      </c>
      <c r="C4">
        <f>C3*1.12</f>
        <v>112.00000000000001</v>
      </c>
      <c r="D4" s="3">
        <f t="shared" ref="D4:D12" si="1">B4/C4</f>
        <v>8928.5714285714275</v>
      </c>
      <c r="E4" s="3">
        <f t="shared" si="0"/>
        <v>18928.571428571428</v>
      </c>
      <c r="F4" s="3">
        <f>(E4-SUM($F$2:F3))*8.5%</f>
        <v>1536.6785714285716</v>
      </c>
      <c r="G4" s="3">
        <f>(E4-SUM($F$3:$F4))*2%</f>
        <v>330.8378571428571</v>
      </c>
      <c r="H4" s="3">
        <f>E4-SUM(F$3:F4)-SUM(G$3:G4)</f>
        <v>16028.054999999998</v>
      </c>
      <c r="I4">
        <f t="shared" ref="I4:I12" si="2">(F4+G4)*$C$12</f>
        <v>517877.01372606709</v>
      </c>
    </row>
    <row r="5" spans="1:11" x14ac:dyDescent="0.25">
      <c r="A5">
        <v>2010</v>
      </c>
      <c r="B5">
        <v>1000000</v>
      </c>
      <c r="C5">
        <f t="shared" ref="C5:C12" si="3">C4*1.12</f>
        <v>125.44000000000003</v>
      </c>
      <c r="D5" s="3">
        <f t="shared" si="1"/>
        <v>7971.9387755102025</v>
      </c>
      <c r="E5" s="3">
        <f t="shared" si="0"/>
        <v>26900.510204081631</v>
      </c>
      <c r="F5" s="3">
        <f>($E$5-SUM($F$2:F4))*8.5%</f>
        <v>2083.67568877551</v>
      </c>
      <c r="G5" s="3">
        <f>(E5-SUM($F$3:$F5))*2%</f>
        <v>448.60311887755103</v>
      </c>
      <c r="H5" s="3">
        <f>E5-SUM(F$3:F5)-SUM(G$3:G5)</f>
        <v>21467.714967857144</v>
      </c>
      <c r="I5">
        <f t="shared" si="2"/>
        <v>702220.85694439954</v>
      </c>
    </row>
    <row r="6" spans="1:11" x14ac:dyDescent="0.25">
      <c r="A6">
        <v>2011</v>
      </c>
      <c r="B6">
        <v>1000000</v>
      </c>
      <c r="C6">
        <f t="shared" si="3"/>
        <v>140.49280000000005</v>
      </c>
      <c r="D6" s="3">
        <f t="shared" si="1"/>
        <v>7117.8024781341082</v>
      </c>
      <c r="E6" s="3">
        <f t="shared" si="0"/>
        <v>34018.312682215736</v>
      </c>
      <c r="F6" s="3">
        <f>($E$5-SUM($F$2:F5))*8.5%</f>
        <v>1906.563255229592</v>
      </c>
      <c r="G6" s="3">
        <f>(E6-SUM($F$3:$F6))*2%</f>
        <v>552.82790333564128</v>
      </c>
      <c r="H6" s="3">
        <f>E6-SUM(F$3:F6)-SUM(G$3:G6)</f>
        <v>26126.126287426014</v>
      </c>
      <c r="I6">
        <f t="shared" si="2"/>
        <v>682008.5378078057</v>
      </c>
    </row>
    <row r="7" spans="1:11" x14ac:dyDescent="0.25">
      <c r="A7">
        <v>2012</v>
      </c>
      <c r="B7">
        <v>1000000</v>
      </c>
      <c r="C7">
        <f t="shared" si="3"/>
        <v>157.35193600000005</v>
      </c>
      <c r="D7" s="3">
        <f t="shared" si="1"/>
        <v>6355.1807840483107</v>
      </c>
      <c r="E7" s="3">
        <f t="shared" si="0"/>
        <v>40373.493466264044</v>
      </c>
      <c r="F7" s="3">
        <f>($E$5-SUM($F$2:F6))*8.5%</f>
        <v>1744.5053785350765</v>
      </c>
      <c r="G7" s="3">
        <f>(E7-SUM($F$3:$F7))*2%</f>
        <v>645.04141144590596</v>
      </c>
      <c r="H7" s="3">
        <f>E7-SUM(F$3:F7)-SUM(G$3:G7)</f>
        <v>30091.760281493342</v>
      </c>
      <c r="I7">
        <f t="shared" si="2"/>
        <v>662640.14432295493</v>
      </c>
    </row>
    <row r="8" spans="1:11" x14ac:dyDescent="0.25">
      <c r="A8">
        <v>2013</v>
      </c>
      <c r="B8">
        <v>1000000</v>
      </c>
      <c r="C8">
        <f t="shared" si="3"/>
        <v>176.23416832000007</v>
      </c>
      <c r="D8" s="3">
        <f t="shared" si="1"/>
        <v>5674.268557185992</v>
      </c>
      <c r="E8" s="3">
        <f t="shared" si="0"/>
        <v>46047.762023450035</v>
      </c>
      <c r="F8" s="3">
        <f>($E$5-SUM($F$2:F7))*8.5%</f>
        <v>1596.222421359595</v>
      </c>
      <c r="G8" s="3">
        <f>(E8-SUM($F$3:$F8))*2%</f>
        <v>726.60233416243386</v>
      </c>
      <c r="H8" s="3">
        <f>E8-SUM(F$3:F8)-SUM(G$3:G8)</f>
        <v>33443.204083157303</v>
      </c>
      <c r="I8">
        <f t="shared" si="2"/>
        <v>644137.59868175653</v>
      </c>
    </row>
    <row r="9" spans="1:11" x14ac:dyDescent="0.25">
      <c r="A9">
        <v>2014</v>
      </c>
      <c r="B9">
        <v>1000000</v>
      </c>
      <c r="C9">
        <f t="shared" si="3"/>
        <v>197.38226851840008</v>
      </c>
      <c r="D9" s="3">
        <f t="shared" si="1"/>
        <v>5066.3112117732071</v>
      </c>
      <c r="E9" s="3">
        <f t="shared" si="0"/>
        <v>51114.073235223244</v>
      </c>
      <c r="F9" s="3">
        <f>($E$5-SUM($F$2:F8))*8.5%</f>
        <v>1460.5435155440291</v>
      </c>
      <c r="G9" s="3">
        <f>(E9-SUM($F$3:$F9))*2%</f>
        <v>798.71768808701745</v>
      </c>
      <c r="H9" s="3">
        <f>E9-SUM(F$3:F9)-SUM(G$3:G9)</f>
        <v>36250.254091299466</v>
      </c>
      <c r="I9">
        <f t="shared" si="2"/>
        <v>626510.92513205996</v>
      </c>
    </row>
    <row r="10" spans="1:11" x14ac:dyDescent="0.25">
      <c r="A10">
        <v>2015</v>
      </c>
      <c r="B10">
        <v>1000000</v>
      </c>
      <c r="C10">
        <f t="shared" si="3"/>
        <v>221.0681407406081</v>
      </c>
      <c r="D10" s="3">
        <f t="shared" si="1"/>
        <v>4523.4921533689349</v>
      </c>
      <c r="E10" s="3">
        <f t="shared" si="0"/>
        <v>55637.565388592178</v>
      </c>
      <c r="F10" s="3">
        <f>($E$5-SUM($F$2:F9))*8.5%</f>
        <v>1336.3973167227869</v>
      </c>
      <c r="G10" s="3">
        <f>(E10-SUM($F$3:$F10))*2%</f>
        <v>862.45958481994035</v>
      </c>
      <c r="H10" s="3">
        <f>E10-SUM(F$3:F10)-SUM(G$3:G10)</f>
        <v>38574.889343125673</v>
      </c>
      <c r="I10">
        <f t="shared" si="2"/>
        <v>609760.33643408783</v>
      </c>
    </row>
    <row r="11" spans="1:11" x14ac:dyDescent="0.25">
      <c r="A11">
        <v>2016</v>
      </c>
      <c r="B11">
        <v>1000000</v>
      </c>
      <c r="C11">
        <f t="shared" si="3"/>
        <v>247.59631762948109</v>
      </c>
      <c r="D11" s="3">
        <f t="shared" si="1"/>
        <v>4038.8322797936912</v>
      </c>
      <c r="E11" s="3">
        <f t="shared" si="0"/>
        <v>59676.397668385871</v>
      </c>
      <c r="F11" s="3">
        <f>($E$5-SUM($F$2:F10))*8.5%</f>
        <v>1222.80354480135</v>
      </c>
      <c r="G11" s="3">
        <f>(E11-SUM($F$3:$F11))*2%</f>
        <v>918.78015951978716</v>
      </c>
      <c r="H11" s="3">
        <f>E11-SUM(F$3:F11)-SUM(G$3:G11)</f>
        <v>40472.137918598222</v>
      </c>
      <c r="I11">
        <f t="shared" si="2"/>
        <v>593878.02777544316</v>
      </c>
    </row>
    <row r="12" spans="1:11" x14ac:dyDescent="0.25">
      <c r="A12">
        <v>2017</v>
      </c>
      <c r="B12">
        <v>1000000</v>
      </c>
      <c r="C12">
        <f t="shared" si="3"/>
        <v>277.30787574501886</v>
      </c>
      <c r="D12" s="3">
        <f t="shared" si="1"/>
        <v>3606.100249815795</v>
      </c>
      <c r="E12" s="3">
        <f t="shared" si="0"/>
        <v>63282.497918201669</v>
      </c>
      <c r="F12" s="3">
        <f>($E$5-SUM($F$2:F11))*8.5%</f>
        <v>1118.8652434932351</v>
      </c>
      <c r="G12" s="3">
        <f>(E12-SUM($F$3:$F12))*2%</f>
        <v>968.52485964623838</v>
      </c>
      <c r="H12" s="3">
        <f>E12-SUM(F$3:F12)-SUM(G$3:G12)</f>
        <v>41990.848065274542</v>
      </c>
      <c r="I12">
        <f t="shared" si="2"/>
        <v>578849.71535278321</v>
      </c>
    </row>
    <row r="15" spans="1:11" x14ac:dyDescent="0.25">
      <c r="K15" t="s">
        <v>9</v>
      </c>
    </row>
    <row r="16" spans="1:11" x14ac:dyDescent="0.25">
      <c r="E16" s="1">
        <f>E12*C12</f>
        <v>17548735.069535084</v>
      </c>
      <c r="F16" s="2"/>
      <c r="G16" s="2"/>
      <c r="H16" s="1">
        <f>H12*C12</f>
        <v>11644392.877713118</v>
      </c>
      <c r="I16" s="1">
        <f>SUM(I3:I13)</f>
        <v>5904342.1918219626</v>
      </c>
      <c r="K16">
        <f>H16+I16-E16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Soczo</dc:creator>
  <cp:lastModifiedBy>Zsolt Soczo</cp:lastModifiedBy>
  <dcterms:created xsi:type="dcterms:W3CDTF">2015-12-26T11:54:02Z</dcterms:created>
  <dcterms:modified xsi:type="dcterms:W3CDTF">2015-12-26T14:47:56Z</dcterms:modified>
</cp:coreProperties>
</file>